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D5CDE232-8993-4B14-80C7-665D07D2B3B1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Leistungszuschlag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2" l="1"/>
  <c r="E22" i="2"/>
  <c r="E21" i="2"/>
  <c r="E20" i="2"/>
  <c r="E17" i="2"/>
  <c r="E16" i="2"/>
  <c r="D15" i="2"/>
  <c r="I20" i="2" l="1"/>
  <c r="I16" i="2"/>
  <c r="I19" i="2" s="1"/>
  <c r="K20" i="2" s="1"/>
  <c r="E15" i="2"/>
  <c r="I15" i="2" l="1"/>
  <c r="I23" i="2"/>
  <c r="O20" i="2"/>
  <c r="M20" i="2"/>
  <c r="N20" i="2"/>
  <c r="L20" i="2"/>
  <c r="N23" i="2" l="1"/>
  <c r="M23" i="2"/>
  <c r="O23" i="2"/>
  <c r="L23" i="2"/>
</calcChain>
</file>

<file path=xl/sharedStrings.xml><?xml version="1.0" encoding="utf-8"?>
<sst xmlns="http://schemas.openxmlformats.org/spreadsheetml/2006/main" count="47" uniqueCount="35">
  <si>
    <t>bei Pflegegrad 2-5</t>
  </si>
  <si>
    <t>verbleibender Kostenanteil für Pflege (pflegebedingter Eigenanteil)</t>
  </si>
  <si>
    <t>gesamt zu zahlender Eigenanteil</t>
  </si>
  <si>
    <t>Anleitung:</t>
  </si>
  <si>
    <t>Kostensatz des Pflegeheims</t>
  </si>
  <si>
    <t>Unterkunft</t>
  </si>
  <si>
    <t>Verpflegung</t>
  </si>
  <si>
    <t>Investitionen</t>
  </si>
  <si>
    <t>Ausbild.-umlage</t>
  </si>
  <si>
    <t>Pflegekosten</t>
  </si>
  <si>
    <t>Tagessätze</t>
  </si>
  <si>
    <t>monatlich</t>
  </si>
  <si>
    <t>Pflegegrad (2-5)</t>
  </si>
  <si>
    <t>Tragen Sie in die gelb markierten Felder entweder die Tagessätze oder die monatlichen Kosten der Pflegeeinrichtung ein. (Es sind hier nur Beispieldaten eingetragen)</t>
  </si>
  <si>
    <t>Falls Ihnen die Tagessätze bekannt sind:</t>
  </si>
  <si>
    <t>(bitte in gelbe Felder eintragen)</t>
  </si>
  <si>
    <t>Falls Ihnen nur monatliche Kosten bekannt sind:</t>
  </si>
  <si>
    <t>Berechnung der zu zahlenden Kosten (Eigenanteil)</t>
  </si>
  <si>
    <t xml:space="preserve">gesamt zu zahlender Eigenanteil </t>
  </si>
  <si>
    <t>(monatliche Kosten = x 30,42 Tage)</t>
  </si>
  <si>
    <t>Leistungen der Pflegeversicherung</t>
  </si>
  <si>
    <t>ab 1. Jahr</t>
  </si>
  <si>
    <t>ab 2. Jahr</t>
  </si>
  <si>
    <t>ab 3. Jahr</t>
  </si>
  <si>
    <t>ab 4. Jahr</t>
  </si>
  <si>
    <t>Bitte den Pflegegrad angeben:</t>
  </si>
  <si>
    <t>Geben Sie im gelben Feld rechts den Pflegegrad an.</t>
  </si>
  <si>
    <t>In der Tabelle rechts sehen Sie dann den Leistungszuschlag je nach Dauer des Aufenthalts.</t>
  </si>
  <si>
    <t>Berechnung der zusätzlichen Leistungen der Pflegeversicherung für Bewohner in Pflegeheimen nach Aufenthaltsdauer</t>
  </si>
  <si>
    <t>Zusätzliche Leistungen der Pflegeversicherung nach Aufenthaltsdauer:</t>
  </si>
  <si>
    <t>verbleibende Kosten abzüglich des Zuschlags:</t>
  </si>
  <si>
    <t>der selbst getragenen pflegebedingten Kosten (pflegebedingter Eigenanteil. Mit der folgenden Tabelle können Sie den Leistungszuschlag für eine bestimmte Pflegeeinrichtung berechnen.</t>
  </si>
  <si>
    <t xml:space="preserve">Seit 2022 erhalten alle Bewohner in Pflegeheimen (stationäre Pflege) zusätzliche finanzielle Leistungen der Pflegeversicherung ab Pflegegrad 2. Hierdurch verringern sich die Kosten, </t>
  </si>
  <si>
    <t>die für einen Pflegeheimaufenthalt zu bezahlen sind. Der Leistungszuschlag nimmt mit dere Dauer des Aufenthalts zu und beträgt im ersten Jahr 5% und ab dem vierten Jahr 70%</t>
  </si>
  <si>
    <t>(bei einem Wechsel der Pflegeeinrichtung wird die Aufenthaltsdauer in allen vorigen Einrichtungen mitgezählt)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</si>
</sst>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8" formatCode="#,##0.00\ &quot;€&quot;;[Red]\-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Source Sans Pro"/>
      <family val="2"/>
    </font>
    <font>
      <b/>
      <sz val="11"/>
      <color theme="1"/>
      <name val="Source Sans Pro"/>
      <family val="2"/>
    </font>
    <font>
      <b/>
      <sz val="10.5"/>
      <color rgb="FF000000"/>
      <name val="Source Sans Pro"/>
      <family val="2"/>
    </font>
    <font>
      <sz val="10.5"/>
      <color rgb="FF000000"/>
      <name val="Source Sans Pro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6" fontId="1" fillId="0" borderId="1" xfId="0" applyNumberFormat="1" applyFont="1" applyBorder="1" applyAlignment="1">
      <alignment vertical="center" wrapText="1"/>
    </xf>
    <xf numFmtId="6" fontId="3" fillId="0" borderId="1" xfId="0" applyNumberFormat="1" applyFont="1" applyBorder="1" applyAlignment="1">
      <alignment vertical="center" wrapText="1"/>
    </xf>
    <xf numFmtId="6" fontId="2" fillId="0" borderId="1" xfId="0" applyNumberFormat="1" applyFont="1" applyBorder="1" applyAlignment="1">
      <alignment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vertical="center"/>
    </xf>
    <xf numFmtId="6" fontId="1" fillId="2" borderId="12" xfId="0" applyNumberFormat="1" applyFont="1" applyFill="1" applyBorder="1" applyAlignment="1" applyProtection="1">
      <alignment vertical="center" wrapText="1"/>
      <protection locked="0"/>
    </xf>
    <xf numFmtId="6" fontId="1" fillId="2" borderId="14" xfId="0" applyNumberFormat="1" applyFont="1" applyFill="1" applyBorder="1" applyAlignment="1" applyProtection="1">
      <alignment vertical="center" wrapText="1"/>
      <protection locked="0"/>
    </xf>
    <xf numFmtId="6" fontId="1" fillId="2" borderId="15" xfId="0" applyNumberFormat="1" applyFont="1" applyFill="1" applyBorder="1" applyAlignment="1" applyProtection="1">
      <alignment vertical="center" wrapText="1"/>
      <protection locked="0"/>
    </xf>
    <xf numFmtId="6" fontId="1" fillId="0" borderId="16" xfId="0" applyNumberFormat="1" applyFont="1" applyBorder="1" applyAlignment="1">
      <alignment vertical="center" wrapText="1"/>
    </xf>
    <xf numFmtId="6" fontId="1" fillId="0" borderId="17" xfId="0" applyNumberFormat="1" applyFont="1" applyBorder="1" applyAlignment="1">
      <alignment vertical="center" wrapText="1"/>
    </xf>
    <xf numFmtId="6" fontId="1" fillId="0" borderId="18" xfId="0" applyNumberFormat="1" applyFont="1" applyBorder="1" applyAlignment="1">
      <alignment vertical="center" wrapText="1"/>
    </xf>
    <xf numFmtId="8" fontId="1" fillId="2" borderId="16" xfId="0" applyNumberFormat="1" applyFont="1" applyFill="1" applyBorder="1" applyAlignment="1" applyProtection="1">
      <alignment vertical="center" wrapText="1"/>
      <protection locked="0"/>
    </xf>
    <xf numFmtId="8" fontId="1" fillId="2" borderId="17" xfId="0" applyNumberFormat="1" applyFont="1" applyFill="1" applyBorder="1" applyAlignment="1" applyProtection="1">
      <alignment vertical="center" wrapText="1"/>
      <protection locked="0"/>
    </xf>
    <xf numFmtId="8" fontId="1" fillId="2" borderId="18" xfId="0" applyNumberFormat="1" applyFont="1" applyFill="1" applyBorder="1" applyAlignment="1" applyProtection="1">
      <alignment vertical="center" wrapText="1"/>
      <protection locked="0"/>
    </xf>
    <xf numFmtId="8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0" fontId="1" fillId="0" borderId="6" xfId="0" applyFont="1" applyBorder="1" applyAlignment="1">
      <alignment horizontal="right" vertical="center" wrapText="1"/>
    </xf>
    <xf numFmtId="9" fontId="1" fillId="0" borderId="4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6" fontId="2" fillId="0" borderId="5" xfId="0" applyNumberFormat="1" applyFont="1" applyBorder="1" applyAlignment="1">
      <alignment horizontal="right" vertical="center" wrapText="1"/>
    </xf>
    <xf numFmtId="6" fontId="2" fillId="0" borderId="3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6" fontId="1" fillId="0" borderId="1" xfId="0" applyNumberFormat="1" applyFont="1" applyBorder="1" applyAlignment="1">
      <alignment vertical="center" wrapText="1"/>
    </xf>
    <xf numFmtId="6" fontId="4" fillId="0" borderId="5" xfId="0" applyNumberFormat="1" applyFont="1" applyBorder="1" applyAlignment="1">
      <alignment vertical="center" wrapText="1"/>
    </xf>
    <xf numFmtId="6" fontId="4" fillId="0" borderId="7" xfId="0" applyNumberFormat="1" applyFont="1" applyBorder="1" applyAlignment="1">
      <alignment vertical="center" wrapText="1"/>
    </xf>
    <xf numFmtId="6" fontId="4" fillId="0" borderId="3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5"/>
  <sheetViews>
    <sheetView tabSelected="1" topLeftCell="B1" workbookViewId="0">
      <selection activeCell="C14" sqref="C14"/>
    </sheetView>
  </sheetViews>
  <sheetFormatPr baseColWidth="10" defaultRowHeight="14.4" x14ac:dyDescent="0.3"/>
  <cols>
    <col min="2" max="2" width="3.21875" customWidth="1"/>
    <col min="3" max="3" width="14.6640625" customWidth="1"/>
    <col min="4" max="4" width="11.5546875" customWidth="1"/>
    <col min="6" max="6" width="7" customWidth="1"/>
    <col min="7" max="7" width="15.33203125" customWidth="1"/>
    <col min="8" max="8" width="18" customWidth="1"/>
    <col min="9" max="9" width="11.21875" customWidth="1"/>
    <col min="10" max="10" width="6.6640625" customWidth="1"/>
    <col min="11" max="11" width="27.44140625" customWidth="1"/>
  </cols>
  <sheetData>
    <row r="1" spans="3:12" ht="18" x14ac:dyDescent="0.35">
      <c r="C1" s="5" t="s">
        <v>28</v>
      </c>
    </row>
    <row r="2" spans="3:12" x14ac:dyDescent="0.3">
      <c r="C2" t="s">
        <v>32</v>
      </c>
    </row>
    <row r="3" spans="3:12" x14ac:dyDescent="0.3">
      <c r="C3" t="s">
        <v>33</v>
      </c>
    </row>
    <row r="4" spans="3:12" x14ac:dyDescent="0.3">
      <c r="C4" t="s">
        <v>31</v>
      </c>
    </row>
    <row r="5" spans="3:12" x14ac:dyDescent="0.3">
      <c r="C5" s="4" t="s">
        <v>3</v>
      </c>
    </row>
    <row r="6" spans="3:12" x14ac:dyDescent="0.3">
      <c r="C6" t="s">
        <v>13</v>
      </c>
    </row>
    <row r="7" spans="3:12" x14ac:dyDescent="0.3">
      <c r="C7" t="s">
        <v>26</v>
      </c>
    </row>
    <row r="8" spans="3:12" x14ac:dyDescent="0.3">
      <c r="C8" t="s">
        <v>27</v>
      </c>
    </row>
    <row r="9" spans="3:12" x14ac:dyDescent="0.3">
      <c r="C9" t="s">
        <v>34</v>
      </c>
    </row>
    <row r="11" spans="3:12" x14ac:dyDescent="0.3">
      <c r="C11" s="1" t="s">
        <v>14</v>
      </c>
      <c r="G11" s="1" t="s">
        <v>16</v>
      </c>
    </row>
    <row r="12" spans="3:12" x14ac:dyDescent="0.3">
      <c r="C12" s="1" t="s">
        <v>15</v>
      </c>
      <c r="G12" s="1" t="s">
        <v>15</v>
      </c>
    </row>
    <row r="13" spans="3:12" ht="15" thickBot="1" x14ac:dyDescent="0.35">
      <c r="C13" s="22" t="s">
        <v>19</v>
      </c>
      <c r="G13" s="22" t="s">
        <v>17</v>
      </c>
      <c r="K13" s="1" t="s">
        <v>25</v>
      </c>
    </row>
    <row r="14" spans="3:12" ht="19.95" customHeight="1" thickBot="1" x14ac:dyDescent="0.35">
      <c r="D14" s="21" t="s">
        <v>10</v>
      </c>
      <c r="E14" s="21" t="s">
        <v>11</v>
      </c>
      <c r="H14" s="21" t="s">
        <v>11</v>
      </c>
      <c r="I14" s="21" t="s">
        <v>11</v>
      </c>
      <c r="K14" s="2" t="s">
        <v>12</v>
      </c>
      <c r="L14" s="9">
        <v>2</v>
      </c>
    </row>
    <row r="15" spans="3:12" ht="19.95" customHeight="1" thickBot="1" x14ac:dyDescent="0.35">
      <c r="D15" s="20">
        <f>SUM(D20:D22,D16:D17)</f>
        <v>97.63</v>
      </c>
      <c r="E15" s="6">
        <f>SUM(E20:E22,E16:E17)</f>
        <v>2969.9046000000003</v>
      </c>
      <c r="H15" s="10" t="s">
        <v>4</v>
      </c>
      <c r="I15" s="6">
        <f>SUM(I20,I16)</f>
        <v>2969.9046000000003</v>
      </c>
    </row>
    <row r="16" spans="3:12" ht="15" thickBot="1" x14ac:dyDescent="0.35">
      <c r="C16" s="23" t="s">
        <v>9</v>
      </c>
      <c r="D16" s="17">
        <v>50.95</v>
      </c>
      <c r="E16" s="14">
        <f>D16*30.42</f>
        <v>1549.8990000000001</v>
      </c>
      <c r="G16" s="23" t="s">
        <v>9</v>
      </c>
      <c r="H16" s="11"/>
      <c r="I16" s="34">
        <f>IF(SUM(H16:H17)=0,SUM(E16:E17),SUM(H16:H17))</f>
        <v>1669.7538000000002</v>
      </c>
      <c r="K16" s="1" t="s">
        <v>29</v>
      </c>
    </row>
    <row r="17" spans="2:15" ht="15" thickBot="1" x14ac:dyDescent="0.35">
      <c r="C17" s="24" t="s">
        <v>8</v>
      </c>
      <c r="D17" s="18">
        <v>3.94</v>
      </c>
      <c r="E17" s="15">
        <f>D17*30.42</f>
        <v>119.85480000000001</v>
      </c>
      <c r="G17" s="24" t="s">
        <v>8</v>
      </c>
      <c r="H17" s="13"/>
      <c r="I17" s="34"/>
      <c r="L17" s="21" t="s">
        <v>11</v>
      </c>
      <c r="M17" s="21" t="s">
        <v>11</v>
      </c>
      <c r="N17" s="21" t="s">
        <v>11</v>
      </c>
      <c r="O17" s="21" t="s">
        <v>11</v>
      </c>
    </row>
    <row r="18" spans="2:15" ht="15" thickBot="1" x14ac:dyDescent="0.35">
      <c r="G18" s="38" t="s">
        <v>20</v>
      </c>
      <c r="H18" s="39"/>
      <c r="I18" s="8">
        <f>IF(L14=2,770,IF(L14=3,1262,IF(L14=4,1775,IF(L14=5,2005,IF(L14=1,125,0)))))</f>
        <v>770</v>
      </c>
      <c r="K18" s="32" t="s">
        <v>0</v>
      </c>
      <c r="L18" s="26" t="s">
        <v>21</v>
      </c>
      <c r="M18" s="26" t="s">
        <v>22</v>
      </c>
      <c r="N18" s="26" t="s">
        <v>23</v>
      </c>
      <c r="O18" s="26" t="s">
        <v>24</v>
      </c>
    </row>
    <row r="19" spans="2:15" ht="30.6" customHeight="1" thickBot="1" x14ac:dyDescent="0.35">
      <c r="G19" s="40" t="s">
        <v>1</v>
      </c>
      <c r="H19" s="41"/>
      <c r="I19" s="6">
        <f>I16-I18</f>
        <v>899.75380000000018</v>
      </c>
      <c r="K19" s="33"/>
      <c r="L19" s="27">
        <v>0.05</v>
      </c>
      <c r="M19" s="27">
        <v>0.25</v>
      </c>
      <c r="N19" s="27">
        <v>0.45</v>
      </c>
      <c r="O19" s="27">
        <v>0.7</v>
      </c>
    </row>
    <row r="20" spans="2:15" x14ac:dyDescent="0.3">
      <c r="C20" s="23" t="s">
        <v>5</v>
      </c>
      <c r="D20" s="17">
        <v>17.420000000000002</v>
      </c>
      <c r="E20" s="14">
        <f>D20*30.42</f>
        <v>529.91640000000007</v>
      </c>
      <c r="G20" s="23" t="s">
        <v>5</v>
      </c>
      <c r="H20" s="11"/>
      <c r="I20" s="35">
        <f>IF(SUM(H20:H22)=0,SUM(E20:E22),SUM(H20:H22))</f>
        <v>1300.1508000000001</v>
      </c>
      <c r="K20" s="28" t="str">
        <f>"Zuschlag zum pflegebedingten Eigenanteil ("&amp;TEXT(ROUND(I19,0),"#.##0 €")&amp;")"</f>
        <v>Zuschlag zum pflegebedingten Eigenanteil (900 €)</v>
      </c>
      <c r="L20" s="30">
        <f>L19*$I$19</f>
        <v>44.987690000000015</v>
      </c>
      <c r="M20" s="30">
        <f>M19*$I$19</f>
        <v>224.93845000000005</v>
      </c>
      <c r="N20" s="30">
        <f>N19*$I$19</f>
        <v>404.88921000000011</v>
      </c>
      <c r="O20" s="30">
        <f>O19*$I$19</f>
        <v>629.82766000000004</v>
      </c>
    </row>
    <row r="21" spans="2:15" ht="15" thickBot="1" x14ac:dyDescent="0.35">
      <c r="C21" s="25" t="s">
        <v>6</v>
      </c>
      <c r="D21" s="19">
        <v>13.81</v>
      </c>
      <c r="E21" s="16">
        <f>D21*30.42</f>
        <v>420.10020000000003</v>
      </c>
      <c r="G21" s="25" t="s">
        <v>6</v>
      </c>
      <c r="H21" s="12"/>
      <c r="I21" s="36"/>
      <c r="K21" s="29"/>
      <c r="L21" s="31"/>
      <c r="M21" s="31"/>
      <c r="N21" s="31"/>
      <c r="O21" s="31"/>
    </row>
    <row r="22" spans="2:15" ht="15" customHeight="1" thickBot="1" x14ac:dyDescent="0.35">
      <c r="C22" s="24" t="s">
        <v>7</v>
      </c>
      <c r="D22" s="18">
        <v>11.51</v>
      </c>
      <c r="E22" s="15">
        <f>D22*30.42</f>
        <v>350.13420000000002</v>
      </c>
      <c r="G22" s="24" t="s">
        <v>7</v>
      </c>
      <c r="H22" s="13"/>
      <c r="I22" s="37"/>
      <c r="K22" t="s">
        <v>30</v>
      </c>
    </row>
    <row r="23" spans="2:15" ht="29.4" thickBot="1" x14ac:dyDescent="0.35">
      <c r="G23" s="38" t="s">
        <v>2</v>
      </c>
      <c r="H23" s="39"/>
      <c r="I23" s="7">
        <f>SUM(I19:I22)</f>
        <v>2199.9046000000003</v>
      </c>
      <c r="K23" s="2" t="s">
        <v>18</v>
      </c>
      <c r="L23" s="7">
        <f>$I$23-L20</f>
        <v>2154.9169100000004</v>
      </c>
      <c r="M23" s="7">
        <f>$I$23-M20</f>
        <v>1974.9661500000002</v>
      </c>
      <c r="N23" s="7">
        <f>$I$23-N20</f>
        <v>1795.0153900000003</v>
      </c>
      <c r="O23" s="7">
        <f>$I$23-O20</f>
        <v>1570.0769400000004</v>
      </c>
    </row>
    <row r="25" spans="2:15" ht="27.75" customHeight="1" x14ac:dyDescent="0.3">
      <c r="B25" s="3"/>
      <c r="C25" s="3"/>
    </row>
  </sheetData>
  <sheetProtection sheet="1" objects="1" scenarios="1"/>
  <mergeCells count="11">
    <mergeCell ref="G23:H23"/>
    <mergeCell ref="K18:K19"/>
    <mergeCell ref="I16:I17"/>
    <mergeCell ref="I20:I22"/>
    <mergeCell ref="G18:H18"/>
    <mergeCell ref="G19:H19"/>
    <mergeCell ref="K20:K21"/>
    <mergeCell ref="L20:L21"/>
    <mergeCell ref="M20:M21"/>
    <mergeCell ref="N20:N21"/>
    <mergeCell ref="O20:O21"/>
  </mergeCells>
  <dataValidations count="1">
    <dataValidation type="list" allowBlank="1" showInputMessage="1" showErrorMessage="1" prompt="Wählen Sie einen Pflegegrad zwischen 2-5" sqref="L14" xr:uid="{00000000-0002-0000-0000-000000000000}">
      <formula1>"2,3,4,5"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Leistungszuschlag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gschwarz</dc:creator>
  <cp:lastModifiedBy>GU-SCW</cp:lastModifiedBy>
  <dcterms:created xsi:type="dcterms:W3CDTF">2021-06-25T12:58:48Z</dcterms:created>
  <dcterms:modified xsi:type="dcterms:W3CDTF">2022-10-03T05:35:01Z</dcterms:modified>
</cp:coreProperties>
</file>